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SUDEG\GELIC\GELIC 2020\CPL\PREGÃO\Editais Concluídos\Pregão nº 02-2020 - Gerenciadoras\4ª Versão - 02-07-2020\Anexo II\"/>
    </mc:Choice>
  </mc:AlternateContent>
  <bookViews>
    <workbookView xWindow="0" yWindow="0" windowWidth="11496" windowHeight="9168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C21" i="1"/>
  <c r="Z17" i="1"/>
  <c r="AC17" i="1" s="1"/>
  <c r="X17" i="1"/>
  <c r="AA17" i="1" s="1"/>
  <c r="V17" i="1"/>
  <c r="Y17" i="1" s="1"/>
  <c r="T17" i="1"/>
  <c r="W17" i="1" s="1"/>
  <c r="R17" i="1"/>
  <c r="U17" i="1" s="1"/>
  <c r="P17" i="1"/>
  <c r="S17" i="1" s="1"/>
  <c r="N17" i="1"/>
  <c r="Q17" i="1" s="1"/>
  <c r="L17" i="1"/>
  <c r="O17" i="1" s="1"/>
  <c r="J17" i="1"/>
  <c r="M17" i="1" s="1"/>
  <c r="H17" i="1"/>
  <c r="K17" i="1" s="1"/>
  <c r="F17" i="1"/>
  <c r="I17" i="1" s="1"/>
  <c r="D17" i="1"/>
  <c r="G17" i="1" s="1"/>
  <c r="Z16" i="1"/>
  <c r="AC16" i="1" s="1"/>
  <c r="X16" i="1"/>
  <c r="AA16" i="1" s="1"/>
  <c r="V16" i="1"/>
  <c r="Y16" i="1" s="1"/>
  <c r="T16" i="1"/>
  <c r="W16" i="1" s="1"/>
  <c r="R16" i="1"/>
  <c r="U16" i="1" s="1"/>
  <c r="P16" i="1"/>
  <c r="S16" i="1" s="1"/>
  <c r="N16" i="1"/>
  <c r="Q16" i="1" s="1"/>
  <c r="L16" i="1"/>
  <c r="O16" i="1" s="1"/>
  <c r="J16" i="1"/>
  <c r="M16" i="1" s="1"/>
  <c r="H16" i="1"/>
  <c r="K16" i="1" s="1"/>
  <c r="F16" i="1"/>
  <c r="I16" i="1" s="1"/>
  <c r="D16" i="1"/>
  <c r="G16" i="1" s="1"/>
  <c r="Z15" i="1"/>
  <c r="AC15" i="1" s="1"/>
  <c r="X15" i="1"/>
  <c r="AA15" i="1" s="1"/>
  <c r="V15" i="1"/>
  <c r="Y15" i="1" s="1"/>
  <c r="T15" i="1"/>
  <c r="W15" i="1" s="1"/>
  <c r="R15" i="1"/>
  <c r="U15" i="1" s="1"/>
  <c r="P15" i="1"/>
  <c r="S15" i="1" s="1"/>
  <c r="N15" i="1"/>
  <c r="Q15" i="1" s="1"/>
  <c r="L15" i="1"/>
  <c r="O15" i="1" s="1"/>
  <c r="J15" i="1"/>
  <c r="M15" i="1" s="1"/>
  <c r="H15" i="1"/>
  <c r="K15" i="1" s="1"/>
  <c r="F15" i="1"/>
  <c r="I15" i="1" s="1"/>
  <c r="D15" i="1"/>
  <c r="G15" i="1" s="1"/>
  <c r="Z14" i="1"/>
  <c r="AC14" i="1" s="1"/>
  <c r="X14" i="1"/>
  <c r="AA14" i="1" s="1"/>
  <c r="V14" i="1"/>
  <c r="Y14" i="1" s="1"/>
  <c r="T14" i="1"/>
  <c r="W14" i="1" s="1"/>
  <c r="R14" i="1"/>
  <c r="U14" i="1" s="1"/>
  <c r="P14" i="1"/>
  <c r="S14" i="1" s="1"/>
  <c r="N14" i="1"/>
  <c r="Q14" i="1" s="1"/>
  <c r="L14" i="1"/>
  <c r="O14" i="1" s="1"/>
  <c r="J14" i="1"/>
  <c r="M14" i="1" s="1"/>
  <c r="H14" i="1"/>
  <c r="K14" i="1" s="1"/>
  <c r="F14" i="1"/>
  <c r="I14" i="1" s="1"/>
  <c r="D14" i="1"/>
  <c r="G14" i="1" s="1"/>
  <c r="Z13" i="1"/>
  <c r="AC13" i="1" s="1"/>
  <c r="X13" i="1"/>
  <c r="AA13" i="1" s="1"/>
  <c r="V13" i="1"/>
  <c r="Y13" i="1" s="1"/>
  <c r="T13" i="1"/>
  <c r="W13" i="1" s="1"/>
  <c r="R13" i="1"/>
  <c r="U13" i="1" s="1"/>
  <c r="P13" i="1"/>
  <c r="S13" i="1" s="1"/>
  <c r="N13" i="1"/>
  <c r="Q13" i="1" s="1"/>
  <c r="L13" i="1"/>
  <c r="O13" i="1" s="1"/>
  <c r="J13" i="1"/>
  <c r="M13" i="1" s="1"/>
  <c r="H13" i="1"/>
  <c r="K13" i="1" s="1"/>
  <c r="F13" i="1"/>
  <c r="I13" i="1" s="1"/>
  <c r="D13" i="1"/>
  <c r="G13" i="1" s="1"/>
  <c r="Z12" i="1"/>
  <c r="AC12" i="1" s="1"/>
  <c r="X12" i="1"/>
  <c r="AA12" i="1" s="1"/>
  <c r="V12" i="1"/>
  <c r="Y12" i="1" s="1"/>
  <c r="T12" i="1"/>
  <c r="W12" i="1" s="1"/>
  <c r="R12" i="1"/>
  <c r="U12" i="1" s="1"/>
  <c r="P12" i="1"/>
  <c r="S12" i="1" s="1"/>
  <c r="N12" i="1"/>
  <c r="Q12" i="1" s="1"/>
  <c r="L12" i="1"/>
  <c r="O12" i="1" s="1"/>
  <c r="J12" i="1"/>
  <c r="M12" i="1" s="1"/>
  <c r="H12" i="1"/>
  <c r="K12" i="1" s="1"/>
  <c r="F12" i="1"/>
  <c r="I12" i="1" s="1"/>
  <c r="D12" i="1"/>
  <c r="G12" i="1" s="1"/>
  <c r="Z11" i="1"/>
  <c r="AC11" i="1" s="1"/>
  <c r="X11" i="1"/>
  <c r="AA11" i="1" s="1"/>
  <c r="V11" i="1"/>
  <c r="Y11" i="1" s="1"/>
  <c r="T11" i="1"/>
  <c r="W11" i="1" s="1"/>
  <c r="R11" i="1"/>
  <c r="U11" i="1" s="1"/>
  <c r="P11" i="1"/>
  <c r="S11" i="1" s="1"/>
  <c r="N11" i="1"/>
  <c r="Q11" i="1" s="1"/>
  <c r="L11" i="1"/>
  <c r="O11" i="1" s="1"/>
  <c r="J11" i="1"/>
  <c r="M11" i="1" s="1"/>
  <c r="H11" i="1"/>
  <c r="K11" i="1" s="1"/>
  <c r="F11" i="1"/>
  <c r="I11" i="1" s="1"/>
  <c r="D11" i="1"/>
  <c r="G11" i="1" s="1"/>
  <c r="Z10" i="1"/>
  <c r="AC10" i="1" s="1"/>
  <c r="X10" i="1"/>
  <c r="AA10" i="1" s="1"/>
  <c r="V10" i="1"/>
  <c r="Y10" i="1" s="1"/>
  <c r="T10" i="1"/>
  <c r="W10" i="1" s="1"/>
  <c r="R10" i="1"/>
  <c r="U10" i="1" s="1"/>
  <c r="P10" i="1"/>
  <c r="S10" i="1" s="1"/>
  <c r="N10" i="1"/>
  <c r="Q10" i="1" s="1"/>
  <c r="L10" i="1"/>
  <c r="O10" i="1" s="1"/>
  <c r="J10" i="1"/>
  <c r="M10" i="1" s="1"/>
  <c r="H10" i="1"/>
  <c r="K10" i="1" s="1"/>
  <c r="F10" i="1"/>
  <c r="I10" i="1" s="1"/>
  <c r="D10" i="1"/>
  <c r="G10" i="1" s="1"/>
  <c r="Z9" i="1"/>
  <c r="AC9" i="1" s="1"/>
  <c r="X9" i="1"/>
  <c r="AA9" i="1" s="1"/>
  <c r="V9" i="1"/>
  <c r="Y9" i="1" s="1"/>
  <c r="T9" i="1"/>
  <c r="W9" i="1" s="1"/>
  <c r="R9" i="1"/>
  <c r="U9" i="1" s="1"/>
  <c r="P9" i="1"/>
  <c r="S9" i="1" s="1"/>
  <c r="N9" i="1"/>
  <c r="Q9" i="1" s="1"/>
  <c r="L9" i="1"/>
  <c r="O9" i="1" s="1"/>
  <c r="J9" i="1"/>
  <c r="M9" i="1" s="1"/>
  <c r="H9" i="1"/>
  <c r="K9" i="1" s="1"/>
  <c r="F9" i="1"/>
  <c r="I9" i="1" s="1"/>
  <c r="D9" i="1"/>
  <c r="G9" i="1" s="1"/>
  <c r="Z8" i="1"/>
  <c r="AC8" i="1" s="1"/>
  <c r="X8" i="1"/>
  <c r="AA8" i="1" s="1"/>
  <c r="V8" i="1"/>
  <c r="Y8" i="1" s="1"/>
  <c r="T8" i="1"/>
  <c r="W8" i="1" s="1"/>
  <c r="R8" i="1"/>
  <c r="U8" i="1" s="1"/>
  <c r="P8" i="1"/>
  <c r="S8" i="1" s="1"/>
  <c r="N8" i="1"/>
  <c r="Q8" i="1" s="1"/>
  <c r="L8" i="1"/>
  <c r="O8" i="1" s="1"/>
  <c r="J8" i="1"/>
  <c r="M8" i="1" s="1"/>
  <c r="H8" i="1"/>
  <c r="K8" i="1" s="1"/>
  <c r="F8" i="1"/>
  <c r="I8" i="1" s="1"/>
  <c r="D8" i="1"/>
  <c r="G8" i="1" s="1"/>
  <c r="Z7" i="1"/>
  <c r="AC7" i="1" s="1"/>
  <c r="X7" i="1"/>
  <c r="AA7" i="1" s="1"/>
  <c r="Z21" i="1" s="1"/>
  <c r="V7" i="1"/>
  <c r="Y7" i="1" s="1"/>
  <c r="X21" i="1" s="1"/>
  <c r="T7" i="1"/>
  <c r="W7" i="1" s="1"/>
  <c r="V21" i="1" s="1"/>
  <c r="R7" i="1"/>
  <c r="U7" i="1" s="1"/>
  <c r="P7" i="1"/>
  <c r="S7" i="1" s="1"/>
  <c r="R21" i="1" s="1"/>
  <c r="N7" i="1"/>
  <c r="Q7" i="1" s="1"/>
  <c r="P21" i="1" s="1"/>
  <c r="L7" i="1"/>
  <c r="O7" i="1" s="1"/>
  <c r="N21" i="1" s="1"/>
  <c r="J7" i="1"/>
  <c r="M7" i="1" s="1"/>
  <c r="L21" i="1" s="1"/>
  <c r="H7" i="1"/>
  <c r="K7" i="1" s="1"/>
  <c r="J21" i="1" s="1"/>
  <c r="F7" i="1"/>
  <c r="I7" i="1" s="1"/>
  <c r="H21" i="1" s="1"/>
  <c r="D7" i="1"/>
  <c r="G7" i="1" s="1"/>
  <c r="F21" i="1" s="1"/>
  <c r="T21" i="1" l="1"/>
  <c r="AB21" i="1"/>
  <c r="F22" i="1"/>
  <c r="H22" i="1" s="1"/>
  <c r="J22" i="1" s="1"/>
  <c r="L22" i="1" s="1"/>
  <c r="N22" i="1" s="1"/>
  <c r="P22" i="1" s="1"/>
  <c r="R22" i="1" s="1"/>
  <c r="T22" i="1" s="1"/>
  <c r="V22" i="1" s="1"/>
  <c r="X22" i="1" s="1"/>
  <c r="Z22" i="1" s="1"/>
  <c r="AB22" i="1" l="1"/>
</calcChain>
</file>

<file path=xl/sharedStrings.xml><?xml version="1.0" encoding="utf-8"?>
<sst xmlns="http://schemas.openxmlformats.org/spreadsheetml/2006/main" count="77" uniqueCount="51">
  <si>
    <t>CRONOGRAMA FÍSICO-FINANCEIRO REFERENCIAL</t>
  </si>
  <si>
    <t>ITEM</t>
  </si>
  <si>
    <t>ETAPAS</t>
  </si>
  <si>
    <t>PREÇOS</t>
  </si>
  <si>
    <t>Meses de Execução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</si>
  <si>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</si>
  <si>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</si>
  <si>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</si>
  <si>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</si>
  <si>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</si>
  <si>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</si>
  <si>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</si>
  <si>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</si>
  <si>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</si>
  <si>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</si>
  <si>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</si>
  <si>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</si>
  <si>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MÊS 13</t>
  </si>
  <si>
    <t>Físico</t>
  </si>
  <si>
    <t>Financeiro</t>
  </si>
  <si>
    <t>1.1</t>
  </si>
  <si>
    <t>COORDENADOR GERAL (P0) - CBO 2142-05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</si>
  <si>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</si>
  <si>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</si>
  <si>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</si>
  <si>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</si>
  <si>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</si>
  <si>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</si>
  <si>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</si>
  <si>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</si>
  <si>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</si>
  <si>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</si>
  <si>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2.1</t>
  </si>
  <si>
    <t>DESLOCAMENTO AÉREO (UD1)</t>
  </si>
  <si>
    <t>CONFORME DEMANDA</t>
  </si>
  <si>
    <t>2.2</t>
  </si>
  <si>
    <t>DESLOCAMENTO TERRESTRE (UD2)</t>
  </si>
  <si>
    <t>2.3</t>
  </si>
  <si>
    <t>DIÁRIAS (UD3)</t>
  </si>
  <si>
    <t>Valor Mensal Estimado</t>
  </si>
  <si>
    <t>Valor Acumulado</t>
  </si>
  <si>
    <t>ENGENHEIRO CIVIL - PLENO (P2) - CBO 2142-05</t>
  </si>
  <si>
    <t>PROFISSIONAL SÊNIOR - ECONOMISTA (P1) - CBO 2512-05</t>
  </si>
  <si>
    <t>PROFISSIONAL SÊNIOR - SUPERVISOR ADMINISTRATIVO (P1) - CBO 4101-05</t>
  </si>
  <si>
    <t>PROFISSIONAL PLENO - CONTADOR (P2) - CBO 2522-10</t>
  </si>
  <si>
    <t>PROFISSIONAL SÊNIOR - ADVOGADO (P1) - CBO 2410-05</t>
  </si>
  <si>
    <t>PROFISSIONAL AUXILIAR - ADVOGADO (P4)  - CBO 2410-05</t>
  </si>
  <si>
    <t>PROFISSIONAL AUXILIAR - ADMINISTRADOR (P4)  - CBO 2521-05</t>
  </si>
  <si>
    <t>PROFISSIONAL JÚNIOR - ASSISTENTE  ADMINISTRATIVO (P3) - CBO 4110-10</t>
  </si>
  <si>
    <t>TÉCNICO SÊNIOR (T1) - CBO 4110-05</t>
  </si>
  <si>
    <t>TÉCNICO PLENO (T2) - CBO 4110-05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</si>
</sst>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R$&quot;\ * #,##0.00_-;\-&quot;R$&quot;\ * #,##0.00_-;_-&quot;R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Ecofont Vera Sans"/>
      <family val="2"/>
    </font>
    <font>
      <b/>
      <sz val="11"/>
      <color theme="1"/>
      <name val="Ecofont Vera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vertical="center"/>
    </xf>
    <xf numFmtId="10" fontId="2" fillId="0" borderId="1" xfId="2" applyNumberFormat="1" applyFont="1" applyBorder="1" applyAlignment="1" applyProtection="1">
      <alignment vertical="center"/>
    </xf>
    <xf numFmtId="164" fontId="2" fillId="0" borderId="1" xfId="1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164" fontId="2" fillId="0" borderId="1" xfId="1" applyFont="1" applyFill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164" fontId="3" fillId="2" borderId="1" xfId="1" applyFont="1" applyFill="1" applyBorder="1" applyAlignment="1" applyProtection="1">
      <alignment horizontal="center" vertical="center"/>
    </xf>
    <xf numFmtId="164" fontId="2" fillId="0" borderId="1" xfId="1" applyFont="1" applyBorder="1" applyAlignment="1" applyProtection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639534</xdr:colOff>
      <xdr:row>0</xdr:row>
      <xdr:rowOff>163286</xdr:rowOff>
    </xdr:from>
    <xdr:to>
      <xdr:col>16</xdr:col>
      <xdr:colOff>81644</xdr:colOff>
      <xdr:row>0</xdr:row>
      <xdr:rowOff>1059104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90713" y="163286"/>
          <a:ext cx="5238751" cy="8958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2"/>
  <sheetViews>
    <sheetView tabSelected="1" zoomScale="70" zoomScaleNormal="70" workbookViewId="0">
      <selection activeCell="E9" sqref="E9"/>
    </sheetView>
  </sheetViews>
  <sheetFormatPr defaultColWidth="9.109375" defaultRowHeight="13.8" x14ac:dyDescent="0.25"/>
  <cols>
    <col min="1" max="1" width="8.44140625" style="1" bestFit="1" customWidth="1"/>
    <col min="2" max="2" width="78.5546875" style="1" bestFit="1" customWidth="1"/>
    <col min="3" max="3" width="25.88671875" style="1" bestFit="1" customWidth="1"/>
    <col min="4" max="4" width="8.33203125" style="1" bestFit="1" customWidth="1"/>
    <col min="5" max="5" width="20.5546875" style="1" customWidth="1"/>
    <col min="6" max="6" width="8.33203125" style="1" bestFit="1" customWidth="1"/>
    <col min="7" max="7" width="20.5546875" style="1" customWidth="1"/>
    <col min="8" max="8" width="8.33203125" style="1" bestFit="1" customWidth="1"/>
    <col min="9" max="9" width="20.5546875" style="1" customWidth="1"/>
    <col min="10" max="10" width="8.33203125" style="1" bestFit="1" customWidth="1"/>
    <col min="11" max="11" width="20.5546875" style="1" customWidth="1"/>
    <col min="12" max="12" width="8.33203125" style="1" bestFit="1" customWidth="1"/>
    <col min="13" max="13" width="20.5546875" style="1" customWidth="1"/>
    <col min="14" max="14" width="8.33203125" style="1" bestFit="1" customWidth="1"/>
    <col min="15" max="15" width="20.5546875" style="1" customWidth="1"/>
    <col min="16" max="16" width="8.33203125" style="1" bestFit="1" customWidth="1"/>
    <col min="17" max="17" width="20.5546875" style="1" customWidth="1"/>
    <col min="18" max="18" width="8.33203125" style="1" bestFit="1" customWidth="1"/>
    <col min="19" max="19" width="20.5546875" style="1" customWidth="1"/>
    <col min="20" max="20" width="8.33203125" style="1" bestFit="1" customWidth="1"/>
    <col min="21" max="21" width="20.5546875" style="1" customWidth="1"/>
    <col min="22" max="22" width="8.33203125" style="1" bestFit="1" customWidth="1"/>
    <col min="23" max="23" width="20.5546875" style="1" customWidth="1"/>
    <col min="24" max="24" width="8.33203125" style="1" bestFit="1" customWidth="1"/>
    <col min="25" max="25" width="20.5546875" style="1" customWidth="1"/>
    <col min="26" max="26" width="8.33203125" style="1" bestFit="1" customWidth="1"/>
    <col min="27" max="27" width="20.5546875" style="1" customWidth="1"/>
    <col min="28" max="28" width="8.33203125" style="1" bestFit="1" customWidth="1"/>
    <col min="29" max="29" width="20.5546875" style="1" customWidth="1"/>
    <col min="30" max="16384" width="9.109375" style="1"/>
  </cols>
  <sheetData>
    <row r="1" spans="1:29" ht="90.75" customHeight="1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</row>
    <row r="2" spans="1:29" ht="32.2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</row>
    <row r="3" spans="1:29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</row>
    <row r="4" spans="1:29" ht="27.75" customHeight="1" x14ac:dyDescent="0.25">
      <c r="A4" s="11" t="s">
        <v>1</v>
      </c>
      <c r="B4" s="11" t="s">
        <v>2</v>
      </c>
      <c r="C4" s="11" t="s">
        <v>3</v>
      </c>
      <c r="D4" s="11" t="s">
        <v>4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</row>
    <row r="5" spans="1:29" s="2" customFormat="1" ht="27.75" customHeight="1" x14ac:dyDescent="0.25">
      <c r="A5" s="11"/>
      <c r="B5" s="11"/>
      <c r="C5" s="11"/>
      <c r="D5" s="11" t="s">
        <v>5</v>
      </c>
      <c r="E5" s="11"/>
      <c r="F5" s="11" t="s">
        <v>6</v>
      </c>
      <c r="G5" s="11"/>
      <c r="H5" s="11" t="s">
        <v>7</v>
      </c>
      <c r="I5" s="11"/>
      <c r="J5" s="11" t="s">
        <v>8</v>
      </c>
      <c r="K5" s="11"/>
      <c r="L5" s="11" t="s">
        <v>9</v>
      </c>
      <c r="M5" s="11"/>
      <c r="N5" s="11" t="s">
        <v>10</v>
      </c>
      <c r="O5" s="11"/>
      <c r="P5" s="11" t="s">
        <v>11</v>
      </c>
      <c r="Q5" s="11"/>
      <c r="R5" s="11" t="s">
        <v>12</v>
      </c>
      <c r="S5" s="11"/>
      <c r="T5" s="11" t="s">
        <v>13</v>
      </c>
      <c r="U5" s="11"/>
      <c r="V5" s="11" t="s">
        <v>14</v>
      </c>
      <c r="W5" s="11"/>
      <c r="X5" s="11" t="s">
        <v>15</v>
      </c>
      <c r="Y5" s="11"/>
      <c r="Z5" s="11" t="s">
        <v>16</v>
      </c>
      <c r="AA5" s="11"/>
      <c r="AB5" s="11" t="s">
        <v>17</v>
      </c>
      <c r="AC5" s="11"/>
    </row>
    <row r="6" spans="1:29" s="2" customFormat="1" ht="27.75" customHeight="1" x14ac:dyDescent="0.25">
      <c r="A6" s="11"/>
      <c r="B6" s="11"/>
      <c r="C6" s="11"/>
      <c r="D6" s="3" t="s">
        <v>18</v>
      </c>
      <c r="E6" s="3" t="s">
        <v>19</v>
      </c>
      <c r="F6" s="3" t="s">
        <v>18</v>
      </c>
      <c r="G6" s="3" t="s">
        <v>19</v>
      </c>
      <c r="H6" s="3" t="s">
        <v>18</v>
      </c>
      <c r="I6" s="3" t="s">
        <v>19</v>
      </c>
      <c r="J6" s="3" t="s">
        <v>18</v>
      </c>
      <c r="K6" s="3" t="s">
        <v>19</v>
      </c>
      <c r="L6" s="3" t="s">
        <v>18</v>
      </c>
      <c r="M6" s="3" t="s">
        <v>19</v>
      </c>
      <c r="N6" s="3" t="s">
        <v>18</v>
      </c>
      <c r="O6" s="3" t="s">
        <v>19</v>
      </c>
      <c r="P6" s="3" t="s">
        <v>18</v>
      </c>
      <c r="Q6" s="3" t="s">
        <v>19</v>
      </c>
      <c r="R6" s="3" t="s">
        <v>18</v>
      </c>
      <c r="S6" s="3" t="s">
        <v>19</v>
      </c>
      <c r="T6" s="3" t="s">
        <v>18</v>
      </c>
      <c r="U6" s="3" t="s">
        <v>19</v>
      </c>
      <c r="V6" s="3" t="s">
        <v>18</v>
      </c>
      <c r="W6" s="3" t="s">
        <v>19</v>
      </c>
      <c r="X6" s="3" t="s">
        <v>18</v>
      </c>
      <c r="Y6" s="3" t="s">
        <v>19</v>
      </c>
      <c r="Z6" s="3" t="s">
        <v>18</v>
      </c>
      <c r="AA6" s="3" t="s">
        <v>19</v>
      </c>
      <c r="AB6" s="3" t="s">
        <v>18</v>
      </c>
      <c r="AC6" s="3" t="s">
        <v>19</v>
      </c>
    </row>
    <row r="7" spans="1:29" s="7" customFormat="1" ht="30" customHeight="1" x14ac:dyDescent="0.3">
      <c r="A7" s="3" t="s">
        <v>20</v>
      </c>
      <c r="B7" s="4" t="s">
        <v>21</v>
      </c>
      <c r="C7" s="8">
        <v>648584.52</v>
      </c>
      <c r="D7" s="5">
        <f>1/12</f>
        <v>8.3333333333333329E-2</v>
      </c>
      <c r="E7" s="6"/>
      <c r="F7" s="5">
        <f>1/12</f>
        <v>8.3333333333333329E-2</v>
      </c>
      <c r="G7" s="6">
        <f>$C$7*D7</f>
        <v>54048.71</v>
      </c>
      <c r="H7" s="5">
        <f>1/12</f>
        <v>8.3333333333333329E-2</v>
      </c>
      <c r="I7" s="6">
        <f>$C$7*F7</f>
        <v>54048.71</v>
      </c>
      <c r="J7" s="5">
        <f>1/12</f>
        <v>8.3333333333333329E-2</v>
      </c>
      <c r="K7" s="6">
        <f>$C$7*H7</f>
        <v>54048.71</v>
      </c>
      <c r="L7" s="5">
        <f>1/12</f>
        <v>8.3333333333333329E-2</v>
      </c>
      <c r="M7" s="6">
        <f>$C$7*J7</f>
        <v>54048.71</v>
      </c>
      <c r="N7" s="5">
        <f>1/12</f>
        <v>8.3333333333333329E-2</v>
      </c>
      <c r="O7" s="6">
        <f>$C$7*L7</f>
        <v>54048.71</v>
      </c>
      <c r="P7" s="5">
        <f>1/12</f>
        <v>8.3333333333333329E-2</v>
      </c>
      <c r="Q7" s="6">
        <f>$C$7*N7</f>
        <v>54048.71</v>
      </c>
      <c r="R7" s="5">
        <f>1/12</f>
        <v>8.3333333333333329E-2</v>
      </c>
      <c r="S7" s="6">
        <f>$C$7*P7</f>
        <v>54048.71</v>
      </c>
      <c r="T7" s="5">
        <f>1/12</f>
        <v>8.3333333333333329E-2</v>
      </c>
      <c r="U7" s="6">
        <f>$C$7*R7</f>
        <v>54048.71</v>
      </c>
      <c r="V7" s="5">
        <f>1/12</f>
        <v>8.3333333333333329E-2</v>
      </c>
      <c r="W7" s="6">
        <f>$C$7*T7</f>
        <v>54048.71</v>
      </c>
      <c r="X7" s="5">
        <f>1/12</f>
        <v>8.3333333333333329E-2</v>
      </c>
      <c r="Y7" s="6">
        <f>$C$7*V7</f>
        <v>54048.71</v>
      </c>
      <c r="Z7" s="5">
        <f>1/12</f>
        <v>8.3333333333333329E-2</v>
      </c>
      <c r="AA7" s="6">
        <f>$C$7*X7</f>
        <v>54048.71</v>
      </c>
      <c r="AB7" s="5">
        <v>0</v>
      </c>
      <c r="AC7" s="6">
        <f>$C$7*Z7</f>
        <v>54048.71</v>
      </c>
    </row>
    <row r="8" spans="1:29" s="7" customFormat="1" ht="30" customHeight="1" x14ac:dyDescent="0.3">
      <c r="A8" s="3" t="s">
        <v>22</v>
      </c>
      <c r="B8" s="4" t="s">
        <v>41</v>
      </c>
      <c r="C8" s="8">
        <v>8901837.120000001</v>
      </c>
      <c r="D8" s="5">
        <f t="shared" ref="D8:L17" si="0">1/12</f>
        <v>8.3333333333333329E-2</v>
      </c>
      <c r="E8" s="6"/>
      <c r="F8" s="5">
        <f t="shared" si="0"/>
        <v>8.3333333333333329E-2</v>
      </c>
      <c r="G8" s="6">
        <f>$C$8*D8</f>
        <v>741819.76</v>
      </c>
      <c r="H8" s="5">
        <f t="shared" si="0"/>
        <v>8.3333333333333329E-2</v>
      </c>
      <c r="I8" s="6">
        <f>$C$8*F8</f>
        <v>741819.76</v>
      </c>
      <c r="J8" s="5">
        <f t="shared" si="0"/>
        <v>8.3333333333333329E-2</v>
      </c>
      <c r="K8" s="6">
        <f>$C$8*H8</f>
        <v>741819.76</v>
      </c>
      <c r="L8" s="5">
        <f t="shared" si="0"/>
        <v>8.3333333333333329E-2</v>
      </c>
      <c r="M8" s="6">
        <f>$C$8*J8</f>
        <v>741819.76</v>
      </c>
      <c r="N8" s="5">
        <f t="shared" ref="N8:T17" si="1">1/12</f>
        <v>8.3333333333333329E-2</v>
      </c>
      <c r="O8" s="6">
        <f>$C$8*L8</f>
        <v>741819.76</v>
      </c>
      <c r="P8" s="5">
        <f t="shared" si="1"/>
        <v>8.3333333333333329E-2</v>
      </c>
      <c r="Q8" s="6">
        <f>$C$8*N8</f>
        <v>741819.76</v>
      </c>
      <c r="R8" s="5">
        <f t="shared" si="1"/>
        <v>8.3333333333333329E-2</v>
      </c>
      <c r="S8" s="6">
        <f>$C$8*P8</f>
        <v>741819.76</v>
      </c>
      <c r="T8" s="5">
        <f t="shared" si="1"/>
        <v>8.3333333333333329E-2</v>
      </c>
      <c r="U8" s="6">
        <f>$C$8*R8</f>
        <v>741819.76</v>
      </c>
      <c r="V8" s="5">
        <f t="shared" ref="V8:Z17" si="2">1/12</f>
        <v>8.3333333333333329E-2</v>
      </c>
      <c r="W8" s="6">
        <f>$C$8*T8</f>
        <v>741819.76</v>
      </c>
      <c r="X8" s="5">
        <f t="shared" si="2"/>
        <v>8.3333333333333329E-2</v>
      </c>
      <c r="Y8" s="6">
        <f>$C$8*V8</f>
        <v>741819.76</v>
      </c>
      <c r="Z8" s="5">
        <f t="shared" si="2"/>
        <v>8.3333333333333329E-2</v>
      </c>
      <c r="AA8" s="6">
        <f>$C$8*X8</f>
        <v>741819.76</v>
      </c>
      <c r="AB8" s="5">
        <v>0</v>
      </c>
      <c r="AC8" s="6">
        <f>$C$8*Z8</f>
        <v>741819.76</v>
      </c>
    </row>
    <row r="9" spans="1:29" s="7" customFormat="1" ht="30" customHeight="1" x14ac:dyDescent="0.3">
      <c r="A9" s="3" t="s">
        <v>23</v>
      </c>
      <c r="B9" s="4" t="s">
        <v>42</v>
      </c>
      <c r="C9" s="8">
        <v>807741.60000000009</v>
      </c>
      <c r="D9" s="5">
        <f t="shared" si="0"/>
        <v>8.3333333333333329E-2</v>
      </c>
      <c r="E9" s="6"/>
      <c r="F9" s="5">
        <f t="shared" si="0"/>
        <v>8.3333333333333329E-2</v>
      </c>
      <c r="G9" s="6">
        <f>$C$9*D9</f>
        <v>67311.8</v>
      </c>
      <c r="H9" s="5">
        <f t="shared" si="0"/>
        <v>8.3333333333333329E-2</v>
      </c>
      <c r="I9" s="6">
        <f>$C$9*F9</f>
        <v>67311.8</v>
      </c>
      <c r="J9" s="5">
        <f t="shared" si="0"/>
        <v>8.3333333333333329E-2</v>
      </c>
      <c r="K9" s="6">
        <f>$C$9*H9</f>
        <v>67311.8</v>
      </c>
      <c r="L9" s="5">
        <f t="shared" si="0"/>
        <v>8.3333333333333329E-2</v>
      </c>
      <c r="M9" s="6">
        <f>$C$9*J9</f>
        <v>67311.8</v>
      </c>
      <c r="N9" s="5">
        <f t="shared" si="1"/>
        <v>8.3333333333333329E-2</v>
      </c>
      <c r="O9" s="6">
        <f>$C$9*L9</f>
        <v>67311.8</v>
      </c>
      <c r="P9" s="5">
        <f t="shared" si="1"/>
        <v>8.3333333333333329E-2</v>
      </c>
      <c r="Q9" s="6">
        <f>$C$9*N9</f>
        <v>67311.8</v>
      </c>
      <c r="R9" s="5">
        <f t="shared" si="1"/>
        <v>8.3333333333333329E-2</v>
      </c>
      <c r="S9" s="6">
        <f>$C$9*P9</f>
        <v>67311.8</v>
      </c>
      <c r="T9" s="5">
        <f t="shared" si="1"/>
        <v>8.3333333333333329E-2</v>
      </c>
      <c r="U9" s="6">
        <f>$C$9*R9</f>
        <v>67311.8</v>
      </c>
      <c r="V9" s="5">
        <f t="shared" si="2"/>
        <v>8.3333333333333329E-2</v>
      </c>
      <c r="W9" s="6">
        <f>$C$9*T9</f>
        <v>67311.8</v>
      </c>
      <c r="X9" s="5">
        <f t="shared" si="2"/>
        <v>8.3333333333333329E-2</v>
      </c>
      <c r="Y9" s="6">
        <f>$C$9*V9</f>
        <v>67311.8</v>
      </c>
      <c r="Z9" s="5">
        <f t="shared" si="2"/>
        <v>8.3333333333333329E-2</v>
      </c>
      <c r="AA9" s="6">
        <f>$C$9*X9</f>
        <v>67311.8</v>
      </c>
      <c r="AB9" s="5">
        <v>0</v>
      </c>
      <c r="AC9" s="6">
        <f>$C$9*Z9</f>
        <v>67311.8</v>
      </c>
    </row>
    <row r="10" spans="1:29" s="7" customFormat="1" ht="30" customHeight="1" x14ac:dyDescent="0.3">
      <c r="A10" s="3" t="s">
        <v>24</v>
      </c>
      <c r="B10" s="4" t="s">
        <v>43</v>
      </c>
      <c r="C10" s="8">
        <v>297739.19999999995</v>
      </c>
      <c r="D10" s="5">
        <f t="shared" si="0"/>
        <v>8.3333333333333329E-2</v>
      </c>
      <c r="E10" s="6"/>
      <c r="F10" s="5">
        <f t="shared" si="0"/>
        <v>8.3333333333333329E-2</v>
      </c>
      <c r="G10" s="6">
        <f>$C$10*D10</f>
        <v>24811.599999999995</v>
      </c>
      <c r="H10" s="5">
        <f t="shared" si="0"/>
        <v>8.3333333333333329E-2</v>
      </c>
      <c r="I10" s="6">
        <f>$C$10*F10</f>
        <v>24811.599999999995</v>
      </c>
      <c r="J10" s="5">
        <f t="shared" si="0"/>
        <v>8.3333333333333329E-2</v>
      </c>
      <c r="K10" s="6">
        <f>$C$10*H10</f>
        <v>24811.599999999995</v>
      </c>
      <c r="L10" s="5">
        <f t="shared" si="0"/>
        <v>8.3333333333333329E-2</v>
      </c>
      <c r="M10" s="6">
        <f>$C$10*J10</f>
        <v>24811.599999999995</v>
      </c>
      <c r="N10" s="5">
        <f t="shared" si="1"/>
        <v>8.3333333333333329E-2</v>
      </c>
      <c r="O10" s="6">
        <f>$C$10*L10</f>
        <v>24811.599999999995</v>
      </c>
      <c r="P10" s="5">
        <f t="shared" si="1"/>
        <v>8.3333333333333329E-2</v>
      </c>
      <c r="Q10" s="6">
        <f>$C$10*N10</f>
        <v>24811.599999999995</v>
      </c>
      <c r="R10" s="5">
        <f t="shared" si="1"/>
        <v>8.3333333333333329E-2</v>
      </c>
      <c r="S10" s="6">
        <f>$C$10*P10</f>
        <v>24811.599999999995</v>
      </c>
      <c r="T10" s="5">
        <f t="shared" si="1"/>
        <v>8.3333333333333329E-2</v>
      </c>
      <c r="U10" s="6">
        <f>$C$10*R10</f>
        <v>24811.599999999995</v>
      </c>
      <c r="V10" s="5">
        <f t="shared" si="2"/>
        <v>8.3333333333333329E-2</v>
      </c>
      <c r="W10" s="6">
        <f>$C$10*T10</f>
        <v>24811.599999999995</v>
      </c>
      <c r="X10" s="5">
        <f t="shared" si="2"/>
        <v>8.3333333333333329E-2</v>
      </c>
      <c r="Y10" s="6">
        <f>$C$10*V10</f>
        <v>24811.599999999995</v>
      </c>
      <c r="Z10" s="5">
        <f t="shared" si="2"/>
        <v>8.3333333333333329E-2</v>
      </c>
      <c r="AA10" s="6">
        <f>$C$10*X10</f>
        <v>24811.599999999995</v>
      </c>
      <c r="AB10" s="5">
        <v>0</v>
      </c>
      <c r="AC10" s="6">
        <f>$C$10*Z10</f>
        <v>24811.599999999995</v>
      </c>
    </row>
    <row r="11" spans="1:29" s="7" customFormat="1" ht="30" customHeight="1" x14ac:dyDescent="0.3">
      <c r="A11" s="3" t="s">
        <v>25</v>
      </c>
      <c r="B11" s="4" t="s">
        <v>44</v>
      </c>
      <c r="C11" s="8">
        <v>411324.48</v>
      </c>
      <c r="D11" s="5">
        <f t="shared" si="0"/>
        <v>8.3333333333333329E-2</v>
      </c>
      <c r="E11" s="6"/>
      <c r="F11" s="5">
        <f t="shared" si="0"/>
        <v>8.3333333333333329E-2</v>
      </c>
      <c r="G11" s="6">
        <f>$C$11*D11</f>
        <v>34277.039999999994</v>
      </c>
      <c r="H11" s="5">
        <f t="shared" si="0"/>
        <v>8.3333333333333329E-2</v>
      </c>
      <c r="I11" s="6">
        <f>$C$11*F11</f>
        <v>34277.039999999994</v>
      </c>
      <c r="J11" s="5">
        <f t="shared" si="0"/>
        <v>8.3333333333333329E-2</v>
      </c>
      <c r="K11" s="6">
        <f>$C$11*H11</f>
        <v>34277.039999999994</v>
      </c>
      <c r="L11" s="5">
        <f t="shared" si="0"/>
        <v>8.3333333333333329E-2</v>
      </c>
      <c r="M11" s="6">
        <f>$C$11*J11</f>
        <v>34277.039999999994</v>
      </c>
      <c r="N11" s="5">
        <f t="shared" si="1"/>
        <v>8.3333333333333329E-2</v>
      </c>
      <c r="O11" s="6">
        <f>$C$11*L11</f>
        <v>34277.039999999994</v>
      </c>
      <c r="P11" s="5">
        <f t="shared" si="1"/>
        <v>8.3333333333333329E-2</v>
      </c>
      <c r="Q11" s="6">
        <f>$C$11*N11</f>
        <v>34277.039999999994</v>
      </c>
      <c r="R11" s="5">
        <f t="shared" si="1"/>
        <v>8.3333333333333329E-2</v>
      </c>
      <c r="S11" s="6">
        <f>$C$11*P11</f>
        <v>34277.039999999994</v>
      </c>
      <c r="T11" s="5">
        <f t="shared" si="1"/>
        <v>8.3333333333333329E-2</v>
      </c>
      <c r="U11" s="6">
        <f>$C$11*R11</f>
        <v>34277.039999999994</v>
      </c>
      <c r="V11" s="5">
        <f t="shared" si="2"/>
        <v>8.3333333333333329E-2</v>
      </c>
      <c r="W11" s="6">
        <f>$C$11*T11</f>
        <v>34277.039999999994</v>
      </c>
      <c r="X11" s="5">
        <f t="shared" si="2"/>
        <v>8.3333333333333329E-2</v>
      </c>
      <c r="Y11" s="6">
        <f>$C$11*V11</f>
        <v>34277.039999999994</v>
      </c>
      <c r="Z11" s="5">
        <f t="shared" si="2"/>
        <v>8.3333333333333329E-2</v>
      </c>
      <c r="AA11" s="6">
        <f>$C$11*X11</f>
        <v>34277.039999999994</v>
      </c>
      <c r="AB11" s="5">
        <v>0</v>
      </c>
      <c r="AC11" s="6">
        <f>$C$11*Z11</f>
        <v>34277.039999999994</v>
      </c>
    </row>
    <row r="12" spans="1:29" s="7" customFormat="1" ht="30" customHeight="1" x14ac:dyDescent="0.3">
      <c r="A12" s="3" t="s">
        <v>26</v>
      </c>
      <c r="B12" s="4" t="s">
        <v>45</v>
      </c>
      <c r="C12" s="8">
        <v>420020.64</v>
      </c>
      <c r="D12" s="5">
        <f t="shared" si="0"/>
        <v>8.3333333333333329E-2</v>
      </c>
      <c r="E12" s="6"/>
      <c r="F12" s="5">
        <f t="shared" si="0"/>
        <v>8.3333333333333329E-2</v>
      </c>
      <c r="G12" s="6">
        <f>$C$12*D12</f>
        <v>35001.72</v>
      </c>
      <c r="H12" s="5">
        <f t="shared" si="0"/>
        <v>8.3333333333333329E-2</v>
      </c>
      <c r="I12" s="6">
        <f>$C$12*F12</f>
        <v>35001.72</v>
      </c>
      <c r="J12" s="5">
        <f t="shared" si="0"/>
        <v>8.3333333333333329E-2</v>
      </c>
      <c r="K12" s="6">
        <f>$C$12*H12</f>
        <v>35001.72</v>
      </c>
      <c r="L12" s="5">
        <f t="shared" si="0"/>
        <v>8.3333333333333329E-2</v>
      </c>
      <c r="M12" s="6">
        <f>$C$12*J12</f>
        <v>35001.72</v>
      </c>
      <c r="N12" s="5">
        <f t="shared" si="1"/>
        <v>8.3333333333333329E-2</v>
      </c>
      <c r="O12" s="6">
        <f>$C$12*L12</f>
        <v>35001.72</v>
      </c>
      <c r="P12" s="5">
        <f t="shared" si="1"/>
        <v>8.3333333333333329E-2</v>
      </c>
      <c r="Q12" s="6">
        <f>$C$12*N12</f>
        <v>35001.72</v>
      </c>
      <c r="R12" s="5">
        <f t="shared" si="1"/>
        <v>8.3333333333333329E-2</v>
      </c>
      <c r="S12" s="6">
        <f>$C$12*P12</f>
        <v>35001.72</v>
      </c>
      <c r="T12" s="5">
        <f t="shared" si="1"/>
        <v>8.3333333333333329E-2</v>
      </c>
      <c r="U12" s="6">
        <f>$C$12*R12</f>
        <v>35001.72</v>
      </c>
      <c r="V12" s="5">
        <f t="shared" si="2"/>
        <v>8.3333333333333329E-2</v>
      </c>
      <c r="W12" s="6">
        <f>$C$12*T12</f>
        <v>35001.72</v>
      </c>
      <c r="X12" s="5">
        <f t="shared" si="2"/>
        <v>8.3333333333333329E-2</v>
      </c>
      <c r="Y12" s="6">
        <f>$C$12*V12</f>
        <v>35001.72</v>
      </c>
      <c r="Z12" s="5">
        <f t="shared" si="2"/>
        <v>8.3333333333333329E-2</v>
      </c>
      <c r="AA12" s="6">
        <f>$C$12*X12</f>
        <v>35001.72</v>
      </c>
      <c r="AB12" s="5">
        <v>0</v>
      </c>
      <c r="AC12" s="6">
        <f>$C$12*Z12</f>
        <v>35001.72</v>
      </c>
    </row>
    <row r="13" spans="1:29" s="7" customFormat="1" ht="30" customHeight="1" x14ac:dyDescent="0.3">
      <c r="A13" s="3" t="s">
        <v>27</v>
      </c>
      <c r="B13" s="4" t="s">
        <v>46</v>
      </c>
      <c r="C13" s="8">
        <v>201182.27999999997</v>
      </c>
      <c r="D13" s="5">
        <f t="shared" si="0"/>
        <v>8.3333333333333329E-2</v>
      </c>
      <c r="E13" s="6"/>
      <c r="F13" s="5">
        <f t="shared" si="0"/>
        <v>8.3333333333333329E-2</v>
      </c>
      <c r="G13" s="6">
        <f>$C$13*D13</f>
        <v>16765.189999999995</v>
      </c>
      <c r="H13" s="5">
        <f t="shared" si="0"/>
        <v>8.3333333333333329E-2</v>
      </c>
      <c r="I13" s="6">
        <f>$C$13*F13</f>
        <v>16765.189999999995</v>
      </c>
      <c r="J13" s="5">
        <f t="shared" si="0"/>
        <v>8.3333333333333329E-2</v>
      </c>
      <c r="K13" s="6">
        <f>$C$13*H13</f>
        <v>16765.189999999995</v>
      </c>
      <c r="L13" s="5">
        <f t="shared" si="0"/>
        <v>8.3333333333333329E-2</v>
      </c>
      <c r="M13" s="6">
        <f>$C$13*J13</f>
        <v>16765.189999999995</v>
      </c>
      <c r="N13" s="5">
        <f t="shared" si="1"/>
        <v>8.3333333333333329E-2</v>
      </c>
      <c r="O13" s="6">
        <f>$C$13*L13</f>
        <v>16765.189999999995</v>
      </c>
      <c r="P13" s="5">
        <f t="shared" si="1"/>
        <v>8.3333333333333329E-2</v>
      </c>
      <c r="Q13" s="6">
        <f>$C$13*N13</f>
        <v>16765.189999999995</v>
      </c>
      <c r="R13" s="5">
        <f t="shared" si="1"/>
        <v>8.3333333333333329E-2</v>
      </c>
      <c r="S13" s="6">
        <f>$C$13*P13</f>
        <v>16765.189999999995</v>
      </c>
      <c r="T13" s="5">
        <f t="shared" si="1"/>
        <v>8.3333333333333329E-2</v>
      </c>
      <c r="U13" s="6">
        <f>$C$13*R13</f>
        <v>16765.189999999995</v>
      </c>
      <c r="V13" s="5">
        <f t="shared" si="2"/>
        <v>8.3333333333333329E-2</v>
      </c>
      <c r="W13" s="6">
        <f>$C$13*T13</f>
        <v>16765.189999999995</v>
      </c>
      <c r="X13" s="5">
        <f t="shared" si="2"/>
        <v>8.3333333333333329E-2</v>
      </c>
      <c r="Y13" s="6">
        <f>$C$13*V13</f>
        <v>16765.189999999995</v>
      </c>
      <c r="Z13" s="5">
        <f t="shared" si="2"/>
        <v>8.3333333333333329E-2</v>
      </c>
      <c r="AA13" s="6">
        <f>$C$13*X13</f>
        <v>16765.189999999995</v>
      </c>
      <c r="AB13" s="5">
        <v>0</v>
      </c>
      <c r="AC13" s="6">
        <f>$C$13*Z13</f>
        <v>16765.189999999995</v>
      </c>
    </row>
    <row r="14" spans="1:29" s="7" customFormat="1" ht="30" customHeight="1" x14ac:dyDescent="0.3">
      <c r="A14" s="3" t="s">
        <v>28</v>
      </c>
      <c r="B14" s="4" t="s">
        <v>47</v>
      </c>
      <c r="C14" s="8">
        <v>163747.08000000002</v>
      </c>
      <c r="D14" s="5">
        <f t="shared" si="0"/>
        <v>8.3333333333333329E-2</v>
      </c>
      <c r="E14" s="6"/>
      <c r="F14" s="5">
        <f t="shared" si="0"/>
        <v>8.3333333333333329E-2</v>
      </c>
      <c r="G14" s="6">
        <f>$C$14*D14</f>
        <v>13645.59</v>
      </c>
      <c r="H14" s="5">
        <f t="shared" si="0"/>
        <v>8.3333333333333329E-2</v>
      </c>
      <c r="I14" s="6">
        <f>$C$14*F14</f>
        <v>13645.59</v>
      </c>
      <c r="J14" s="5">
        <f t="shared" si="0"/>
        <v>8.3333333333333329E-2</v>
      </c>
      <c r="K14" s="6">
        <f>$C$14*H14</f>
        <v>13645.59</v>
      </c>
      <c r="L14" s="5">
        <f t="shared" si="0"/>
        <v>8.3333333333333329E-2</v>
      </c>
      <c r="M14" s="6">
        <f>$C$14*J14</f>
        <v>13645.59</v>
      </c>
      <c r="N14" s="5">
        <f t="shared" si="1"/>
        <v>8.3333333333333329E-2</v>
      </c>
      <c r="O14" s="6">
        <f>$C$14*L14</f>
        <v>13645.59</v>
      </c>
      <c r="P14" s="5">
        <f t="shared" si="1"/>
        <v>8.3333333333333329E-2</v>
      </c>
      <c r="Q14" s="6">
        <f>$C$14*N14</f>
        <v>13645.59</v>
      </c>
      <c r="R14" s="5">
        <f t="shared" si="1"/>
        <v>8.3333333333333329E-2</v>
      </c>
      <c r="S14" s="6">
        <f>$C$14*P14</f>
        <v>13645.59</v>
      </c>
      <c r="T14" s="5">
        <f t="shared" si="1"/>
        <v>8.3333333333333329E-2</v>
      </c>
      <c r="U14" s="6">
        <f>$C$14*R14</f>
        <v>13645.59</v>
      </c>
      <c r="V14" s="5">
        <f t="shared" si="2"/>
        <v>8.3333333333333329E-2</v>
      </c>
      <c r="W14" s="6">
        <f>$C$14*T14</f>
        <v>13645.59</v>
      </c>
      <c r="X14" s="5">
        <f t="shared" si="2"/>
        <v>8.3333333333333329E-2</v>
      </c>
      <c r="Y14" s="6">
        <f>$C$14*V14</f>
        <v>13645.59</v>
      </c>
      <c r="Z14" s="5">
        <f t="shared" si="2"/>
        <v>8.3333333333333329E-2</v>
      </c>
      <c r="AA14" s="6">
        <f>$C$14*X14</f>
        <v>13645.59</v>
      </c>
      <c r="AB14" s="5">
        <v>0</v>
      </c>
      <c r="AC14" s="6">
        <f>$C$14*Z14</f>
        <v>13645.59</v>
      </c>
    </row>
    <row r="15" spans="1:29" s="7" customFormat="1" ht="30" customHeight="1" x14ac:dyDescent="0.3">
      <c r="A15" s="3" t="s">
        <v>29</v>
      </c>
      <c r="B15" s="4" t="s">
        <v>48</v>
      </c>
      <c r="C15" s="8">
        <v>865272</v>
      </c>
      <c r="D15" s="5">
        <f t="shared" si="0"/>
        <v>8.3333333333333329E-2</v>
      </c>
      <c r="E15" s="6"/>
      <c r="F15" s="5">
        <f t="shared" si="0"/>
        <v>8.3333333333333329E-2</v>
      </c>
      <c r="G15" s="6">
        <f>$C$15*D15</f>
        <v>72106</v>
      </c>
      <c r="H15" s="5">
        <f t="shared" si="0"/>
        <v>8.3333333333333329E-2</v>
      </c>
      <c r="I15" s="6">
        <f>$C$15*F15</f>
        <v>72106</v>
      </c>
      <c r="J15" s="5">
        <f t="shared" si="0"/>
        <v>8.3333333333333329E-2</v>
      </c>
      <c r="K15" s="6">
        <f>$C$15*H15</f>
        <v>72106</v>
      </c>
      <c r="L15" s="5">
        <f t="shared" si="0"/>
        <v>8.3333333333333329E-2</v>
      </c>
      <c r="M15" s="6">
        <f>$C$15*J15</f>
        <v>72106</v>
      </c>
      <c r="N15" s="5">
        <f t="shared" si="1"/>
        <v>8.3333333333333329E-2</v>
      </c>
      <c r="O15" s="6">
        <f>$C$15*L15</f>
        <v>72106</v>
      </c>
      <c r="P15" s="5">
        <f t="shared" si="1"/>
        <v>8.3333333333333329E-2</v>
      </c>
      <c r="Q15" s="6">
        <f>$C$15*N15</f>
        <v>72106</v>
      </c>
      <c r="R15" s="5">
        <f t="shared" si="1"/>
        <v>8.3333333333333329E-2</v>
      </c>
      <c r="S15" s="6">
        <f>$C$15*P15</f>
        <v>72106</v>
      </c>
      <c r="T15" s="5">
        <f t="shared" si="1"/>
        <v>8.3333333333333329E-2</v>
      </c>
      <c r="U15" s="6">
        <f>$C$15*R15</f>
        <v>72106</v>
      </c>
      <c r="V15" s="5">
        <f t="shared" si="2"/>
        <v>8.3333333333333329E-2</v>
      </c>
      <c r="W15" s="6">
        <f>$C$15*T15</f>
        <v>72106</v>
      </c>
      <c r="X15" s="5">
        <f t="shared" si="2"/>
        <v>8.3333333333333329E-2</v>
      </c>
      <c r="Y15" s="6">
        <f>$C$15*V15</f>
        <v>72106</v>
      </c>
      <c r="Z15" s="5">
        <f t="shared" si="2"/>
        <v>8.3333333333333329E-2</v>
      </c>
      <c r="AA15" s="6">
        <f>$C$15*X15</f>
        <v>72106</v>
      </c>
      <c r="AB15" s="5">
        <v>0</v>
      </c>
      <c r="AC15" s="6">
        <f>$C$15*Z15</f>
        <v>72106</v>
      </c>
    </row>
    <row r="16" spans="1:29" s="7" customFormat="1" ht="30" customHeight="1" x14ac:dyDescent="0.3">
      <c r="A16" s="3" t="s">
        <v>30</v>
      </c>
      <c r="B16" s="4" t="s">
        <v>49</v>
      </c>
      <c r="C16" s="8">
        <v>915062.40000000014</v>
      </c>
      <c r="D16" s="5">
        <f t="shared" si="0"/>
        <v>8.3333333333333329E-2</v>
      </c>
      <c r="E16" s="6"/>
      <c r="F16" s="5">
        <f t="shared" si="0"/>
        <v>8.3333333333333329E-2</v>
      </c>
      <c r="G16" s="6">
        <f>$C$16*D16</f>
        <v>76255.200000000012</v>
      </c>
      <c r="H16" s="5">
        <f t="shared" si="0"/>
        <v>8.3333333333333329E-2</v>
      </c>
      <c r="I16" s="6">
        <f>$C$16*F16</f>
        <v>76255.200000000012</v>
      </c>
      <c r="J16" s="5">
        <f t="shared" si="0"/>
        <v>8.3333333333333329E-2</v>
      </c>
      <c r="K16" s="6">
        <f>$C$16*H16</f>
        <v>76255.200000000012</v>
      </c>
      <c r="L16" s="5">
        <f t="shared" si="0"/>
        <v>8.3333333333333329E-2</v>
      </c>
      <c r="M16" s="6">
        <f>$C$16*J16</f>
        <v>76255.200000000012</v>
      </c>
      <c r="N16" s="5">
        <f t="shared" si="1"/>
        <v>8.3333333333333329E-2</v>
      </c>
      <c r="O16" s="6">
        <f>$C$16*L16</f>
        <v>76255.200000000012</v>
      </c>
      <c r="P16" s="5">
        <f t="shared" si="1"/>
        <v>8.3333333333333329E-2</v>
      </c>
      <c r="Q16" s="6">
        <f>$C$16*N16</f>
        <v>76255.200000000012</v>
      </c>
      <c r="R16" s="5">
        <f t="shared" si="1"/>
        <v>8.3333333333333329E-2</v>
      </c>
      <c r="S16" s="6">
        <f>$C$16*P16</f>
        <v>76255.200000000012</v>
      </c>
      <c r="T16" s="5">
        <f t="shared" si="1"/>
        <v>8.3333333333333329E-2</v>
      </c>
      <c r="U16" s="6">
        <f>$C$16*R16</f>
        <v>76255.200000000012</v>
      </c>
      <c r="V16" s="5">
        <f t="shared" si="2"/>
        <v>8.3333333333333329E-2</v>
      </c>
      <c r="W16" s="6">
        <f>$C$16*T16</f>
        <v>76255.200000000012</v>
      </c>
      <c r="X16" s="5">
        <f t="shared" si="2"/>
        <v>8.3333333333333329E-2</v>
      </c>
      <c r="Y16" s="6">
        <f>$C$16*V16</f>
        <v>76255.200000000012</v>
      </c>
      <c r="Z16" s="5">
        <f t="shared" si="2"/>
        <v>8.3333333333333329E-2</v>
      </c>
      <c r="AA16" s="6">
        <f>$C$16*X16</f>
        <v>76255.200000000012</v>
      </c>
      <c r="AB16" s="5">
        <v>0</v>
      </c>
      <c r="AC16" s="6">
        <f>$C$16*Z16</f>
        <v>76255.200000000012</v>
      </c>
    </row>
    <row r="17" spans="1:29" s="7" customFormat="1" ht="30" customHeight="1" x14ac:dyDescent="0.3">
      <c r="A17" s="3" t="s">
        <v>31</v>
      </c>
      <c r="B17" s="4" t="s">
        <v>50</v>
      </c>
      <c r="C17" s="8">
        <v>704253.6</v>
      </c>
      <c r="D17" s="5">
        <f t="shared" si="0"/>
        <v>8.3333333333333329E-2</v>
      </c>
      <c r="E17" s="6"/>
      <c r="F17" s="5">
        <f t="shared" si="0"/>
        <v>8.3333333333333329E-2</v>
      </c>
      <c r="G17" s="6">
        <f>$C$17*D17</f>
        <v>58687.799999999996</v>
      </c>
      <c r="H17" s="5">
        <f t="shared" si="0"/>
        <v>8.3333333333333329E-2</v>
      </c>
      <c r="I17" s="6">
        <f>$C$17*F17</f>
        <v>58687.799999999996</v>
      </c>
      <c r="J17" s="5">
        <f t="shared" si="0"/>
        <v>8.3333333333333329E-2</v>
      </c>
      <c r="K17" s="6">
        <f>$C$17*H17</f>
        <v>58687.799999999996</v>
      </c>
      <c r="L17" s="5">
        <f t="shared" si="0"/>
        <v>8.3333333333333329E-2</v>
      </c>
      <c r="M17" s="6">
        <f>$C$17*J17</f>
        <v>58687.799999999996</v>
      </c>
      <c r="N17" s="5">
        <f t="shared" si="1"/>
        <v>8.3333333333333329E-2</v>
      </c>
      <c r="O17" s="6">
        <f>$C$17*L17</f>
        <v>58687.799999999996</v>
      </c>
      <c r="P17" s="5">
        <f t="shared" si="1"/>
        <v>8.3333333333333329E-2</v>
      </c>
      <c r="Q17" s="6">
        <f>$C$17*N17</f>
        <v>58687.799999999996</v>
      </c>
      <c r="R17" s="5">
        <f t="shared" si="1"/>
        <v>8.3333333333333329E-2</v>
      </c>
      <c r="S17" s="6">
        <f>$C$17*P17</f>
        <v>58687.799999999996</v>
      </c>
      <c r="T17" s="5">
        <f t="shared" si="1"/>
        <v>8.3333333333333329E-2</v>
      </c>
      <c r="U17" s="6">
        <f>$C$17*R17</f>
        <v>58687.799999999996</v>
      </c>
      <c r="V17" s="5">
        <f t="shared" si="2"/>
        <v>8.3333333333333329E-2</v>
      </c>
      <c r="W17" s="6">
        <f>$C$17*T17</f>
        <v>58687.799999999996</v>
      </c>
      <c r="X17" s="5">
        <f t="shared" si="2"/>
        <v>8.3333333333333329E-2</v>
      </c>
      <c r="Y17" s="6">
        <f>$C$17*V17</f>
        <v>58687.799999999996</v>
      </c>
      <c r="Z17" s="5">
        <f t="shared" si="2"/>
        <v>8.3333333333333329E-2</v>
      </c>
      <c r="AA17" s="6">
        <f>$C$17*X17</f>
        <v>58687.799999999996</v>
      </c>
      <c r="AB17" s="5">
        <v>0</v>
      </c>
      <c r="AC17" s="6">
        <f>$C$17*Z17</f>
        <v>58687.799999999996</v>
      </c>
    </row>
    <row r="18" spans="1:29" s="7" customFormat="1" ht="30" customHeight="1" x14ac:dyDescent="0.3">
      <c r="A18" s="3" t="s">
        <v>32</v>
      </c>
      <c r="B18" s="4" t="s">
        <v>33</v>
      </c>
      <c r="C18" s="8">
        <v>33108.479999999996</v>
      </c>
      <c r="D18" s="12" t="s">
        <v>34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</row>
    <row r="19" spans="1:29" s="7" customFormat="1" ht="30" customHeight="1" x14ac:dyDescent="0.3">
      <c r="A19" s="3" t="s">
        <v>35</v>
      </c>
      <c r="B19" s="4" t="s">
        <v>36</v>
      </c>
      <c r="C19" s="8">
        <v>894.08</v>
      </c>
      <c r="D19" s="12" t="s">
        <v>34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29" s="7" customFormat="1" ht="30" customHeight="1" x14ac:dyDescent="0.3">
      <c r="A20" s="3" t="s">
        <v>37</v>
      </c>
      <c r="B20" s="4" t="s">
        <v>38</v>
      </c>
      <c r="C20" s="8">
        <v>22672.799999999999</v>
      </c>
      <c r="D20" s="12" t="s">
        <v>34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</row>
    <row r="21" spans="1:29" s="7" customFormat="1" ht="30" customHeight="1" x14ac:dyDescent="0.3">
      <c r="A21" s="3"/>
      <c r="B21" s="4" t="s">
        <v>39</v>
      </c>
      <c r="C21" s="13">
        <f>SUM(C7:C20)</f>
        <v>14393440.280000001</v>
      </c>
      <c r="D21" s="14">
        <f>SUM(E7:E17)</f>
        <v>0</v>
      </c>
      <c r="E21" s="14"/>
      <c r="F21" s="14">
        <f>SUM(G7:G17)</f>
        <v>1194730.4099999999</v>
      </c>
      <c r="G21" s="14"/>
      <c r="H21" s="14">
        <f>SUM(I7:I17)</f>
        <v>1194730.4099999999</v>
      </c>
      <c r="I21" s="14"/>
      <c r="J21" s="14">
        <f>SUM(K7:K17)</f>
        <v>1194730.4099999999</v>
      </c>
      <c r="K21" s="14"/>
      <c r="L21" s="14">
        <f>SUM(M7:M17)</f>
        <v>1194730.4099999999</v>
      </c>
      <c r="M21" s="14"/>
      <c r="N21" s="14">
        <f>SUM(O7:O17)</f>
        <v>1194730.4099999999</v>
      </c>
      <c r="O21" s="14"/>
      <c r="P21" s="14">
        <f>SUM(Q7:Q17)</f>
        <v>1194730.4099999999</v>
      </c>
      <c r="Q21" s="14"/>
      <c r="R21" s="14">
        <f>SUM(S7:S17)</f>
        <v>1194730.4099999999</v>
      </c>
      <c r="S21" s="14"/>
      <c r="T21" s="14">
        <f>SUM(U7:U17)</f>
        <v>1194730.4099999999</v>
      </c>
      <c r="U21" s="14"/>
      <c r="V21" s="14">
        <f>SUM(W7:W17)</f>
        <v>1194730.4099999999</v>
      </c>
      <c r="W21" s="14"/>
      <c r="X21" s="14">
        <f>SUM(Y7:Y17)</f>
        <v>1194730.4099999999</v>
      </c>
      <c r="Y21" s="14"/>
      <c r="Z21" s="14">
        <f>SUM(AA7:AA17)</f>
        <v>1194730.4099999999</v>
      </c>
      <c r="AA21" s="14"/>
      <c r="AB21" s="14">
        <f>SUM(AC7:AC17)</f>
        <v>1194730.4099999999</v>
      </c>
      <c r="AC21" s="14"/>
    </row>
    <row r="22" spans="1:29" s="7" customFormat="1" ht="30" customHeight="1" x14ac:dyDescent="0.3">
      <c r="A22" s="3"/>
      <c r="B22" s="4" t="s">
        <v>40</v>
      </c>
      <c r="C22" s="13"/>
      <c r="D22" s="14">
        <v>0</v>
      </c>
      <c r="E22" s="14"/>
      <c r="F22" s="14">
        <f>D21+F21</f>
        <v>1194730.4099999999</v>
      </c>
      <c r="G22" s="14"/>
      <c r="H22" s="14">
        <f>H21+F22</f>
        <v>2389460.8199999998</v>
      </c>
      <c r="I22" s="14"/>
      <c r="J22" s="14">
        <f>J21+H22</f>
        <v>3584191.2299999995</v>
      </c>
      <c r="K22" s="14"/>
      <c r="L22" s="14">
        <f>L21+J22</f>
        <v>4778921.6399999997</v>
      </c>
      <c r="M22" s="14"/>
      <c r="N22" s="14">
        <f>N21+L22</f>
        <v>5973652.0499999998</v>
      </c>
      <c r="O22" s="14"/>
      <c r="P22" s="14">
        <f>P21+N22</f>
        <v>7168382.46</v>
      </c>
      <c r="Q22" s="14"/>
      <c r="R22" s="14">
        <f>R21+P22</f>
        <v>8363112.8700000001</v>
      </c>
      <c r="S22" s="14"/>
      <c r="T22" s="14">
        <f>T21+R22</f>
        <v>9557843.2799999993</v>
      </c>
      <c r="U22" s="14"/>
      <c r="V22" s="14">
        <f>V21+T22</f>
        <v>10752573.689999999</v>
      </c>
      <c r="W22" s="14"/>
      <c r="X22" s="14">
        <f>X21+V22</f>
        <v>11947304.1</v>
      </c>
      <c r="Y22" s="14"/>
      <c r="Z22" s="14">
        <f>Z21+X22</f>
        <v>13142034.51</v>
      </c>
      <c r="AA22" s="14"/>
      <c r="AB22" s="14">
        <f>AB21+Z22</f>
        <v>14336764.92</v>
      </c>
      <c r="AC22" s="14"/>
    </row>
  </sheetData>
  <sheetProtection selectLockedCells="1"/>
  <mergeCells count="50">
    <mergeCell ref="N22:O22"/>
    <mergeCell ref="P22:Q22"/>
    <mergeCell ref="R22:S22"/>
    <mergeCell ref="T22:U22"/>
    <mergeCell ref="V22:W22"/>
    <mergeCell ref="V21:W21"/>
    <mergeCell ref="X21:Y21"/>
    <mergeCell ref="Z21:AA21"/>
    <mergeCell ref="AB21:AC21"/>
    <mergeCell ref="Z22:AA22"/>
    <mergeCell ref="AB22:AC22"/>
    <mergeCell ref="X22:Y22"/>
    <mergeCell ref="D20:AC20"/>
    <mergeCell ref="C21:C22"/>
    <mergeCell ref="D21:E21"/>
    <mergeCell ref="F21:G21"/>
    <mergeCell ref="H21:I21"/>
    <mergeCell ref="J21:K21"/>
    <mergeCell ref="L21:M21"/>
    <mergeCell ref="N21:O21"/>
    <mergeCell ref="P21:Q21"/>
    <mergeCell ref="R21:S21"/>
    <mergeCell ref="D22:E22"/>
    <mergeCell ref="F22:G22"/>
    <mergeCell ref="H22:I22"/>
    <mergeCell ref="J22:K22"/>
    <mergeCell ref="L22:M22"/>
    <mergeCell ref="T21:U21"/>
    <mergeCell ref="D19:AC19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AB5:AC5"/>
    <mergeCell ref="D18:AC18"/>
    <mergeCell ref="A1:AC1"/>
    <mergeCell ref="A2:AC2"/>
    <mergeCell ref="A3:AC3"/>
    <mergeCell ref="A4:A6"/>
    <mergeCell ref="B4:B6"/>
    <mergeCell ref="C4:C6"/>
    <mergeCell ref="D4:AC4"/>
    <mergeCell ref="D5:E5"/>
    <mergeCell ref="F5:G5"/>
    <mergeCell ref="H5:I5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Elias Bastos Dos Santos</dc:creator>
  <cp:lastModifiedBy>Carlos Elias Bastos dos Santos</cp:lastModifiedBy>
  <dcterms:created xsi:type="dcterms:W3CDTF">2019-12-16T18:27:57Z</dcterms:created>
  <dcterms:modified xsi:type="dcterms:W3CDTF">2020-07-02T17:38:14Z</dcterms:modified>
</cp:coreProperties>
</file>